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0"/>
  </bookViews>
  <sheets>
    <sheet name="REF. 1" sheetId="1" r:id="rId1"/>
  </sheets>
  <definedNames>
    <definedName name="Excel_BuiltIn_Print_Area">#REF!</definedName>
    <definedName name="Excel_BuiltIn_Print_Area_1">'REF. 1'!$1:$3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<sst xmlns="http://schemas.openxmlformats.org/spreadsheetml/2006/main" count="26" uniqueCount="24">
  <si>
    <t>REFERENDUM</t>
  </si>
  <si>
    <t>POPOLARE ABROGATIVO DEL 17 APRILE 2016</t>
  </si>
  <si>
    <t>DURATA DELLE TRIVELLAZIONI IN MARE</t>
  </si>
  <si>
    <t>sezioni</t>
  </si>
  <si>
    <t>totale</t>
  </si>
  <si>
    <t>votanti</t>
  </si>
  <si>
    <t>schede</t>
  </si>
  <si>
    <t xml:space="preserve">contestati </t>
  </si>
  <si>
    <t xml:space="preserve">                           VOTI VALIDI</t>
  </si>
  <si>
    <t>TOTALE</t>
  </si>
  <si>
    <t>elettori</t>
  </si>
  <si>
    <t>maschi</t>
  </si>
  <si>
    <t>femmine</t>
  </si>
  <si>
    <t>%</t>
  </si>
  <si>
    <t>voti validi</t>
  </si>
  <si>
    <t>bianche</t>
  </si>
  <si>
    <t>nulle</t>
  </si>
  <si>
    <t>non assegnati</t>
  </si>
  <si>
    <t>SI</t>
  </si>
  <si>
    <t>NO</t>
  </si>
  <si>
    <t>VOTANTI</t>
  </si>
  <si>
    <t>riscontro</t>
  </si>
  <si>
    <t>TOTALI</t>
  </si>
  <si>
    <t>PERCENTUALE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</si>
</sst>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"/>
    <numFmt numFmtId="167" formatCode="_-* #,##0_-;\-* #,##0_-;_-* \-_-;_-@_-"/>
    <numFmt numFmtId="168" formatCode="#,##0_ ;\-#,##0\ "/>
    <numFmt numFmtId="169" formatCode="0%"/>
    <numFmt numFmtId="170" formatCode="0.0%"/>
    <numFmt numFmtId="171" formatCode="#,##0"/>
    <numFmt numFmtId="172" formatCode="0.00%"/>
  </numFmts>
  <fonts count="7"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4" fontId="0" fillId="0" borderId="5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6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 wrapText="1"/>
    </xf>
    <xf numFmtId="164" fontId="0" fillId="0" borderId="9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 wrapText="1"/>
    </xf>
    <xf numFmtId="164" fontId="4" fillId="0" borderId="9" xfId="0" applyFont="1" applyBorder="1" applyAlignment="1">
      <alignment horizontal="center" wrapText="1"/>
    </xf>
    <xf numFmtId="164" fontId="0" fillId="0" borderId="9" xfId="0" applyFont="1" applyBorder="1" applyAlignment="1">
      <alignment horizontal="center" wrapText="1"/>
    </xf>
    <xf numFmtId="164" fontId="0" fillId="0" borderId="7" xfId="0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8" fontId="0" fillId="2" borderId="10" xfId="16" applyNumberFormat="1" applyFont="1" applyFill="1" applyBorder="1" applyAlignment="1" applyProtection="1">
      <alignment horizontal="center"/>
      <protection/>
    </xf>
    <xf numFmtId="165" fontId="5" fillId="3" borderId="11" xfId="16" applyNumberFormat="1" applyFont="1" applyFill="1" applyBorder="1" applyAlignment="1" applyProtection="1">
      <alignment horizontal="center"/>
      <protection/>
    </xf>
    <xf numFmtId="165" fontId="5" fillId="0" borderId="11" xfId="16" applyNumberFormat="1" applyFont="1" applyFill="1" applyBorder="1" applyAlignment="1" applyProtection="1">
      <alignment horizontal="right"/>
      <protection/>
    </xf>
    <xf numFmtId="165" fontId="6" fillId="0" borderId="11" xfId="16" applyNumberFormat="1" applyFont="1" applyFill="1" applyBorder="1" applyAlignment="1" applyProtection="1">
      <alignment horizontal="right"/>
      <protection/>
    </xf>
    <xf numFmtId="165" fontId="0" fillId="0" borderId="11" xfId="16" applyNumberFormat="1" applyFont="1" applyFill="1" applyBorder="1" applyAlignment="1" applyProtection="1">
      <alignment horizontal="right"/>
      <protection/>
    </xf>
    <xf numFmtId="170" fontId="0" fillId="0" borderId="10" xfId="19" applyNumberFormat="1" applyFont="1" applyFill="1" applyBorder="1" applyAlignment="1" applyProtection="1">
      <alignment horizontal="right"/>
      <protection/>
    </xf>
    <xf numFmtId="165" fontId="0" fillId="0" borderId="10" xfId="16" applyNumberFormat="1" applyFont="1" applyFill="1" applyBorder="1" applyAlignment="1" applyProtection="1">
      <alignment horizontal="right"/>
      <protection/>
    </xf>
    <xf numFmtId="164" fontId="0" fillId="0" borderId="10" xfId="0" applyFont="1" applyBorder="1" applyAlignment="1">
      <alignment/>
    </xf>
    <xf numFmtId="164" fontId="0" fillId="4" borderId="10" xfId="0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8" fontId="0" fillId="2" borderId="11" xfId="16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0" xfId="0" applyFont="1" applyAlignment="1">
      <alignment horizontal="right"/>
    </xf>
    <xf numFmtId="170" fontId="0" fillId="0" borderId="12" xfId="19" applyNumberFormat="1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/>
    </xf>
    <xf numFmtId="171" fontId="0" fillId="4" borderId="9" xfId="0" applyNumberFormat="1" applyFont="1" applyFill="1" applyBorder="1" applyAlignment="1">
      <alignment horizontal="center"/>
    </xf>
    <xf numFmtId="171" fontId="0" fillId="4" borderId="9" xfId="0" applyNumberFormat="1" applyFont="1" applyFill="1" applyBorder="1" applyAlignment="1">
      <alignment horizontal="right"/>
    </xf>
    <xf numFmtId="170" fontId="0" fillId="4" borderId="9" xfId="19" applyNumberFormat="1" applyFont="1" applyFill="1" applyBorder="1" applyAlignment="1" applyProtection="1">
      <alignment horizontal="right"/>
      <protection/>
    </xf>
    <xf numFmtId="165" fontId="0" fillId="4" borderId="9" xfId="0" applyNumberFormat="1" applyFont="1" applyFill="1" applyBorder="1" applyAlignment="1">
      <alignment horizontal="right"/>
    </xf>
    <xf numFmtId="171" fontId="3" fillId="4" borderId="9" xfId="0" applyNumberFormat="1" applyFont="1" applyFill="1" applyBorder="1" applyAlignment="1">
      <alignment horizontal="right"/>
    </xf>
    <xf numFmtId="171" fontId="0" fillId="4" borderId="9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72" fontId="3" fillId="5" borderId="9" xfId="0" applyNumberFormat="1" applyFont="1" applyFill="1" applyBorder="1" applyAlignment="1">
      <alignment/>
    </xf>
    <xf numFmtId="164" fontId="0" fillId="5" borderId="3" xfId="0" applyFont="1" applyFill="1" applyBorder="1" applyAlignment="1">
      <alignment/>
    </xf>
    <xf numFmtId="172" fontId="0" fillId="5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25"/>
  <sheetViews>
    <sheetView tabSelected="1" zoomScale="110" zoomScaleNormal="110" workbookViewId="0" topLeftCell="A1">
      <selection activeCell="E4" sqref="E4"/>
    </sheetView>
  </sheetViews>
  <sheetFormatPr defaultColWidth="9.140625" defaultRowHeight="12.75"/>
  <cols>
    <col min="1" max="1" width="7.140625" style="1" customWidth="1"/>
    <col min="2" max="2" width="8.140625" style="1" customWidth="1"/>
    <col min="3" max="3" width="8.57421875" style="1" customWidth="1"/>
    <col min="4" max="4" width="8.00390625" style="1" customWidth="1"/>
    <col min="5" max="5" width="7.140625" style="1" customWidth="1"/>
    <col min="6" max="6" width="7.421875" style="1" customWidth="1"/>
    <col min="7" max="7" width="0" style="1" hidden="1" customWidth="1"/>
    <col min="8" max="8" width="7.8515625" style="1" customWidth="1"/>
    <col min="9" max="9" width="7.421875" style="1" customWidth="1"/>
    <col min="10" max="10" width="9.28125" style="1" customWidth="1"/>
    <col min="11" max="11" width="9.140625" style="1" customWidth="1"/>
    <col min="12" max="12" width="8.57421875" style="1" customWidth="1"/>
    <col min="13" max="13" width="8.00390625" style="1" customWidth="1"/>
    <col min="14" max="14" width="8.7109375" style="1" customWidth="1"/>
    <col min="15" max="15" width="9.140625" style="2" customWidth="1"/>
    <col min="16" max="16384" width="9.140625" style="1" customWidth="1"/>
  </cols>
  <sheetData>
    <row r="4" spans="1:5" ht="12.75">
      <c r="A4" s="3" t="s">
        <v>0</v>
      </c>
      <c r="B4" s="3"/>
      <c r="C4" s="3"/>
      <c r="E4" s="4" t="s">
        <v>1</v>
      </c>
    </row>
    <row r="5" spans="1:5" ht="12.75">
      <c r="A5" s="5"/>
      <c r="B5" s="5"/>
      <c r="C5" s="5"/>
      <c r="E5" s="4" t="s">
        <v>2</v>
      </c>
    </row>
    <row r="6" spans="1:4" ht="12.75">
      <c r="A6" s="5"/>
      <c r="B6" s="5"/>
      <c r="C6" s="5"/>
      <c r="D6" s="4"/>
    </row>
    <row r="8" spans="1:14" ht="22.5" customHeight="1">
      <c r="A8" s="6" t="s">
        <v>3</v>
      </c>
      <c r="B8" s="7" t="s">
        <v>4</v>
      </c>
      <c r="C8" s="8"/>
      <c r="D8" s="9" t="s">
        <v>5</v>
      </c>
      <c r="E8" s="9"/>
      <c r="F8" s="9"/>
      <c r="G8" s="10"/>
      <c r="H8" s="11" t="s">
        <v>6</v>
      </c>
      <c r="I8" s="11"/>
      <c r="J8" s="12" t="s">
        <v>7</v>
      </c>
      <c r="K8" s="8" t="s">
        <v>8</v>
      </c>
      <c r="L8" s="13"/>
      <c r="M8" s="13"/>
      <c r="N8" s="14" t="s">
        <v>9</v>
      </c>
    </row>
    <row r="9" spans="1:15" s="26" customFormat="1" ht="25.5" customHeight="1">
      <c r="A9" s="15"/>
      <c r="B9" s="16" t="s">
        <v>10</v>
      </c>
      <c r="C9" s="17" t="s">
        <v>11</v>
      </c>
      <c r="D9" s="18" t="s">
        <v>12</v>
      </c>
      <c r="E9" s="18" t="s">
        <v>4</v>
      </c>
      <c r="F9" s="8" t="s">
        <v>13</v>
      </c>
      <c r="G9" s="19" t="s">
        <v>14</v>
      </c>
      <c r="H9" s="20" t="s">
        <v>15</v>
      </c>
      <c r="I9" s="20" t="s">
        <v>16</v>
      </c>
      <c r="J9" s="21" t="s">
        <v>17</v>
      </c>
      <c r="K9" s="22" t="s">
        <v>18</v>
      </c>
      <c r="L9" s="22" t="s">
        <v>19</v>
      </c>
      <c r="M9" s="23" t="s">
        <v>9</v>
      </c>
      <c r="N9" s="24" t="s">
        <v>20</v>
      </c>
      <c r="O9" s="25" t="s">
        <v>21</v>
      </c>
    </row>
    <row r="10" spans="1:15" ht="12.75">
      <c r="A10" s="27">
        <v>1</v>
      </c>
      <c r="B10" s="28">
        <v>733</v>
      </c>
      <c r="C10" s="29">
        <v>124</v>
      </c>
      <c r="D10" s="30">
        <v>112</v>
      </c>
      <c r="E10" s="31">
        <f>SUM(C10:D10)</f>
        <v>236</v>
      </c>
      <c r="F10" s="32">
        <f>(E10/B10)</f>
        <v>0.3219645293315143</v>
      </c>
      <c r="G10" s="33"/>
      <c r="H10" s="34">
        <v>3</v>
      </c>
      <c r="I10" s="34">
        <v>3</v>
      </c>
      <c r="J10" s="34"/>
      <c r="K10" s="34">
        <v>179</v>
      </c>
      <c r="L10" s="34">
        <v>51</v>
      </c>
      <c r="M10" s="35">
        <f>K10+L10</f>
        <v>230</v>
      </c>
      <c r="N10" s="36">
        <f>H10+I10+J10+M10</f>
        <v>236</v>
      </c>
      <c r="O10" s="37">
        <f>E10</f>
        <v>236</v>
      </c>
    </row>
    <row r="11" spans="1:15" ht="12.75">
      <c r="A11" s="38">
        <v>2</v>
      </c>
      <c r="B11" s="28">
        <v>991</v>
      </c>
      <c r="C11" s="29">
        <v>143</v>
      </c>
      <c r="D11" s="30">
        <v>154</v>
      </c>
      <c r="E11" s="31">
        <f>SUM(C11:D11)</f>
        <v>297</v>
      </c>
      <c r="F11" s="32">
        <f>(E11/B11)</f>
        <v>0.29969727547931385</v>
      </c>
      <c r="G11" s="33"/>
      <c r="H11" s="39">
        <v>7</v>
      </c>
      <c r="I11" s="39">
        <v>1</v>
      </c>
      <c r="J11" s="39"/>
      <c r="K11" s="39">
        <v>225</v>
      </c>
      <c r="L11" s="39">
        <v>64</v>
      </c>
      <c r="M11" s="35">
        <f>K11+L11</f>
        <v>289</v>
      </c>
      <c r="N11" s="36">
        <f>H11+I11+J11+M11</f>
        <v>297</v>
      </c>
      <c r="O11" s="37">
        <f>E11</f>
        <v>297</v>
      </c>
    </row>
    <row r="12" spans="1:15" ht="12.75">
      <c r="A12" s="38">
        <v>3</v>
      </c>
      <c r="B12" s="28">
        <v>431</v>
      </c>
      <c r="C12" s="29">
        <v>68</v>
      </c>
      <c r="D12" s="30">
        <v>72</v>
      </c>
      <c r="E12" s="31">
        <f>SUM(C12:D12)</f>
        <v>140</v>
      </c>
      <c r="F12" s="32">
        <f>(E12/B12)</f>
        <v>0.3248259860788863</v>
      </c>
      <c r="G12" s="33"/>
      <c r="H12" s="39">
        <v>1</v>
      </c>
      <c r="I12" s="39">
        <v>3</v>
      </c>
      <c r="J12" s="39"/>
      <c r="K12" s="39">
        <v>110</v>
      </c>
      <c r="L12" s="39">
        <v>26</v>
      </c>
      <c r="M12" s="35">
        <f>K12+L12</f>
        <v>136</v>
      </c>
      <c r="N12" s="36">
        <f>H12+I12+J12+M12</f>
        <v>140</v>
      </c>
      <c r="O12" s="37">
        <f>E12</f>
        <v>140</v>
      </c>
    </row>
    <row r="13" spans="1:15" ht="12.75">
      <c r="A13" s="38">
        <v>4</v>
      </c>
      <c r="B13" s="28">
        <v>242</v>
      </c>
      <c r="C13" s="29">
        <v>47</v>
      </c>
      <c r="D13" s="30">
        <v>45</v>
      </c>
      <c r="E13" s="31">
        <f>SUM(C13:D13)</f>
        <v>92</v>
      </c>
      <c r="F13" s="32">
        <f>(E13/B13)</f>
        <v>0.38016528925619836</v>
      </c>
      <c r="G13" s="33"/>
      <c r="H13" s="39">
        <v>0</v>
      </c>
      <c r="I13" s="39">
        <v>1</v>
      </c>
      <c r="J13" s="39"/>
      <c r="K13" s="39">
        <v>74</v>
      </c>
      <c r="L13" s="39">
        <v>17</v>
      </c>
      <c r="M13" s="35">
        <f>K13+L13</f>
        <v>91</v>
      </c>
      <c r="N13" s="36">
        <f>H13+I13+J13+M13</f>
        <v>92</v>
      </c>
      <c r="O13" s="37">
        <f>E13</f>
        <v>92</v>
      </c>
    </row>
    <row r="14" spans="1:15" ht="12.75">
      <c r="A14" s="38">
        <v>5</v>
      </c>
      <c r="B14" s="28">
        <v>982</v>
      </c>
      <c r="C14" s="29">
        <v>163</v>
      </c>
      <c r="D14" s="30">
        <v>135</v>
      </c>
      <c r="E14" s="31">
        <f>SUM(C14:D14)</f>
        <v>298</v>
      </c>
      <c r="F14" s="32">
        <f>(E14/B14)</f>
        <v>0.3034623217922607</v>
      </c>
      <c r="G14" s="33"/>
      <c r="H14" s="39">
        <v>5</v>
      </c>
      <c r="I14" s="39">
        <v>2</v>
      </c>
      <c r="J14" s="39"/>
      <c r="K14" s="39">
        <v>249</v>
      </c>
      <c r="L14" s="39">
        <v>42</v>
      </c>
      <c r="M14" s="35">
        <f>K14+L14</f>
        <v>291</v>
      </c>
      <c r="N14" s="36">
        <f>H14+I14+J14+M14</f>
        <v>298</v>
      </c>
      <c r="O14" s="37">
        <f>E14</f>
        <v>298</v>
      </c>
    </row>
    <row r="15" spans="1:15" ht="12.75">
      <c r="A15" s="38">
        <v>6</v>
      </c>
      <c r="B15" s="28">
        <v>885</v>
      </c>
      <c r="C15" s="29">
        <v>133</v>
      </c>
      <c r="D15" s="30">
        <v>128</v>
      </c>
      <c r="E15" s="31">
        <f>SUM(C15:D15)</f>
        <v>261</v>
      </c>
      <c r="F15" s="32">
        <f>(E15/B15)</f>
        <v>0.29491525423728815</v>
      </c>
      <c r="G15" s="33"/>
      <c r="H15" s="39">
        <v>3</v>
      </c>
      <c r="I15" s="39">
        <v>0</v>
      </c>
      <c r="J15" s="39"/>
      <c r="K15" s="39">
        <v>204</v>
      </c>
      <c r="L15" s="39">
        <v>54</v>
      </c>
      <c r="M15" s="35">
        <f>K15+L15</f>
        <v>258</v>
      </c>
      <c r="N15" s="36">
        <f>H15+I15+J15+M15</f>
        <v>261</v>
      </c>
      <c r="O15" s="37">
        <f>E15</f>
        <v>261</v>
      </c>
    </row>
    <row r="16" spans="1:15" ht="12.75">
      <c r="A16" s="38">
        <v>7</v>
      </c>
      <c r="B16" s="28">
        <v>785</v>
      </c>
      <c r="C16" s="29">
        <v>114</v>
      </c>
      <c r="D16" s="30">
        <v>143</v>
      </c>
      <c r="E16" s="31">
        <f>SUM(C16:D16)</f>
        <v>257</v>
      </c>
      <c r="F16" s="32">
        <f>(E16/B16)</f>
        <v>0.3273885350318471</v>
      </c>
      <c r="G16" s="33"/>
      <c r="H16" s="39">
        <v>1</v>
      </c>
      <c r="I16" s="39">
        <v>0</v>
      </c>
      <c r="J16" s="39"/>
      <c r="K16" s="39">
        <v>200</v>
      </c>
      <c r="L16" s="39">
        <v>56</v>
      </c>
      <c r="M16" s="35">
        <f>K16+L16</f>
        <v>256</v>
      </c>
      <c r="N16" s="36">
        <f>H16+I16+J16+M16</f>
        <v>257</v>
      </c>
      <c r="O16" s="37">
        <f>E16</f>
        <v>257</v>
      </c>
    </row>
    <row r="17" spans="1:15" ht="12.75">
      <c r="A17" s="38">
        <v>8</v>
      </c>
      <c r="B17" s="28">
        <v>921</v>
      </c>
      <c r="C17" s="29">
        <v>141</v>
      </c>
      <c r="D17" s="30">
        <v>135</v>
      </c>
      <c r="E17" s="31">
        <f>SUM(C17:D17)</f>
        <v>276</v>
      </c>
      <c r="F17" s="32">
        <f>(E17/B17)</f>
        <v>0.2996742671009772</v>
      </c>
      <c r="G17" s="33"/>
      <c r="H17" s="39">
        <v>1</v>
      </c>
      <c r="I17" s="39">
        <v>0</v>
      </c>
      <c r="J17" s="39"/>
      <c r="K17" s="39">
        <v>227</v>
      </c>
      <c r="L17" s="39">
        <v>48</v>
      </c>
      <c r="M17" s="35">
        <f>K17+L17</f>
        <v>275</v>
      </c>
      <c r="N17" s="36">
        <f>H17+I17+J17+M17</f>
        <v>276</v>
      </c>
      <c r="O17" s="37">
        <f>E17</f>
        <v>276</v>
      </c>
    </row>
    <row r="18" spans="1:15" ht="12.75">
      <c r="A18" s="38">
        <v>9</v>
      </c>
      <c r="B18" s="28">
        <v>818</v>
      </c>
      <c r="C18" s="29">
        <v>129</v>
      </c>
      <c r="D18" s="30">
        <v>142</v>
      </c>
      <c r="E18" s="31">
        <f>SUM(C18:D18)</f>
        <v>271</v>
      </c>
      <c r="F18" s="32">
        <f>(E18/B18)</f>
        <v>0.3312958435207824</v>
      </c>
      <c r="G18" s="33"/>
      <c r="H18" s="39">
        <v>0</v>
      </c>
      <c r="I18" s="39">
        <v>0</v>
      </c>
      <c r="J18" s="39"/>
      <c r="K18" s="39">
        <v>209</v>
      </c>
      <c r="L18" s="39">
        <v>62</v>
      </c>
      <c r="M18" s="35">
        <f>K18+L18</f>
        <v>271</v>
      </c>
      <c r="N18" s="36">
        <f>H18+I18+J18+M18</f>
        <v>271</v>
      </c>
      <c r="O18" s="37">
        <f>E18</f>
        <v>271</v>
      </c>
    </row>
    <row r="19" spans="1:15" ht="12.75">
      <c r="A19" s="27">
        <v>10</v>
      </c>
      <c r="B19" s="28">
        <v>846</v>
      </c>
      <c r="C19" s="29">
        <v>125</v>
      </c>
      <c r="D19" s="30">
        <v>136</v>
      </c>
      <c r="E19" s="31">
        <f>SUM(C19:D19)</f>
        <v>261</v>
      </c>
      <c r="F19" s="32">
        <f>(E19/B19)</f>
        <v>0.30851063829787234</v>
      </c>
      <c r="G19" s="33"/>
      <c r="H19" s="34">
        <v>3</v>
      </c>
      <c r="I19" s="34">
        <v>4</v>
      </c>
      <c r="J19" s="34"/>
      <c r="K19" s="34">
        <v>201</v>
      </c>
      <c r="L19" s="34">
        <v>53</v>
      </c>
      <c r="M19" s="35">
        <f>K19+L19</f>
        <v>254</v>
      </c>
      <c r="N19" s="36">
        <f>H19+I19+J19+M19</f>
        <v>261</v>
      </c>
      <c r="O19" s="37">
        <f>E19</f>
        <v>261</v>
      </c>
    </row>
    <row r="20" spans="1:15" ht="12.75">
      <c r="A20" s="38">
        <v>11</v>
      </c>
      <c r="B20" s="28">
        <v>815</v>
      </c>
      <c r="C20" s="29">
        <v>118</v>
      </c>
      <c r="D20" s="30">
        <v>123</v>
      </c>
      <c r="E20" s="31">
        <f>SUM(C20:D20)</f>
        <v>241</v>
      </c>
      <c r="F20" s="32">
        <f>(E20/B20)</f>
        <v>0.29570552147239265</v>
      </c>
      <c r="G20" s="33"/>
      <c r="H20" s="39">
        <v>4</v>
      </c>
      <c r="I20" s="39">
        <v>0</v>
      </c>
      <c r="J20" s="39"/>
      <c r="K20" s="39">
        <v>193</v>
      </c>
      <c r="L20" s="39">
        <v>44</v>
      </c>
      <c r="M20" s="35">
        <f>K20+L20</f>
        <v>237</v>
      </c>
      <c r="N20" s="36">
        <f>H20+I20+J20+M20</f>
        <v>241</v>
      </c>
      <c r="O20" s="37">
        <f>E20</f>
        <v>241</v>
      </c>
    </row>
    <row r="21" spans="1:15" ht="12.75">
      <c r="A21" s="38">
        <v>12</v>
      </c>
      <c r="B21" s="28">
        <v>813</v>
      </c>
      <c r="C21" s="29">
        <v>119</v>
      </c>
      <c r="D21" s="30">
        <v>143</v>
      </c>
      <c r="E21" s="31">
        <f>SUM(C21:D21)</f>
        <v>262</v>
      </c>
      <c r="F21" s="32">
        <f>(E21/B21)</f>
        <v>0.32226322263222634</v>
      </c>
      <c r="G21" s="33"/>
      <c r="H21" s="39">
        <v>5</v>
      </c>
      <c r="I21" s="39">
        <v>4</v>
      </c>
      <c r="J21" s="39"/>
      <c r="K21" s="39">
        <v>201</v>
      </c>
      <c r="L21" s="39">
        <v>52</v>
      </c>
      <c r="M21" s="35">
        <f>K21+L21</f>
        <v>253</v>
      </c>
      <c r="N21" s="36">
        <f>H21+I21+J21+M21</f>
        <v>262</v>
      </c>
      <c r="O21" s="37">
        <f>E21</f>
        <v>262</v>
      </c>
    </row>
    <row r="22" spans="2:15" ht="12.75">
      <c r="B22" s="40"/>
      <c r="C22" s="40"/>
      <c r="D22" s="40"/>
      <c r="E22" s="40"/>
      <c r="F22" s="41"/>
      <c r="G22" s="40"/>
      <c r="O22" s="37"/>
    </row>
    <row r="23" spans="1:15" ht="12.75">
      <c r="A23" s="42" t="s">
        <v>22</v>
      </c>
      <c r="B23" s="43">
        <f>SUM(B10:B21)</f>
        <v>9262</v>
      </c>
      <c r="C23" s="44">
        <f>SUM(C10:C21)</f>
        <v>1424</v>
      </c>
      <c r="D23" s="44">
        <f>SUM(D10:D21)</f>
        <v>1468</v>
      </c>
      <c r="E23" s="44">
        <f>SUM(E10:E21)</f>
        <v>2892</v>
      </c>
      <c r="F23" s="45">
        <f>(E23/B23)</f>
        <v>0.3122435759015331</v>
      </c>
      <c r="G23" s="46">
        <f>SUM(G10:G18)</f>
        <v>0</v>
      </c>
      <c r="H23" s="44">
        <f>SUM(H10:H21)</f>
        <v>33</v>
      </c>
      <c r="I23" s="44">
        <f>SUM(I10:I21)</f>
        <v>18</v>
      </c>
      <c r="J23" s="44">
        <f>SUM(J10:J21)</f>
        <v>0</v>
      </c>
      <c r="K23" s="47">
        <f>SUM(K10:K21)</f>
        <v>2272</v>
      </c>
      <c r="L23" s="47">
        <f>SUM(L10:L21)</f>
        <v>569</v>
      </c>
      <c r="M23" s="44">
        <f>SUM(M10:M21)</f>
        <v>2841</v>
      </c>
      <c r="N23" s="48">
        <f>SUM(N10:N21)</f>
        <v>2892</v>
      </c>
      <c r="O23" s="37">
        <f>E23</f>
        <v>2892</v>
      </c>
    </row>
    <row r="25" spans="1:14" ht="12.75">
      <c r="A25" s="49" t="s">
        <v>23</v>
      </c>
      <c r="B25" s="13"/>
      <c r="C25" s="13"/>
      <c r="D25" s="13"/>
      <c r="E25" s="13"/>
      <c r="F25" s="13"/>
      <c r="G25" s="13"/>
      <c r="H25" s="13"/>
      <c r="I25" s="13"/>
      <c r="J25" s="50"/>
      <c r="K25" s="51">
        <f>K23/M23</f>
        <v>0.7997184090109116</v>
      </c>
      <c r="L25" s="51">
        <f>L23/M23</f>
        <v>0.20028159098908835</v>
      </c>
      <c r="M25" s="52"/>
      <c r="N25" s="53">
        <f>SUM(K25:L25)</f>
        <v>1</v>
      </c>
    </row>
  </sheetData>
  <sheetProtection selectLockedCells="1" selectUnlockedCells="1"/>
  <mergeCells count="3">
    <mergeCell ref="A4:C4"/>
    <mergeCell ref="D8:F8"/>
    <mergeCell ref="H8:I8"/>
  </mergeCells>
  <printOptions/>
  <pageMargins left="0.8798611111111111" right="0.44027777777777777" top="0.7875" bottom="0.5909722222222222" header="0.31527777777777777" footer="0.31527777777777777"/>
  <pageSetup horizontalDpi="300" verticalDpi="300" orientation="landscape" paperSize="9"/>
  <headerFooter alignWithMargins="0">
    <oddHeader>&amp;L&amp;F&amp;CCOMUNE DI SCARPERIA (FI)
Ufficio elettorale&amp;R&amp;A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2011-06-13T17:45:06Z</cp:lastPrinted>
  <dcterms:created xsi:type="dcterms:W3CDTF">2000-04-13T07:31:05Z</dcterms:created>
  <dcterms:modified xsi:type="dcterms:W3CDTF">2016-04-18T05:33:40Z</dcterms:modified>
  <cp:category/>
  <cp:version/>
  <cp:contentType/>
  <cp:contentStatus/>
  <cp:revision>23</cp:revision>
</cp:coreProperties>
</file>